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Cih\Dokumenty\DNS-VZ\BYTY DNS\Volgogradská 145,b.4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Pol'!$A$1:$W$131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21" i="12" l="1"/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M107" i="12" s="1"/>
  <c r="I108" i="12"/>
  <c r="I107" i="12" s="1"/>
  <c r="K108" i="12"/>
  <c r="K107" i="12" s="1"/>
  <c r="O108" i="12"/>
  <c r="O107" i="12" s="1"/>
  <c r="Q108" i="12"/>
  <c r="Q107" i="12" s="1"/>
  <c r="V108" i="12"/>
  <c r="V107" i="12" s="1"/>
  <c r="G110" i="12"/>
  <c r="M110" i="12" s="1"/>
  <c r="I110" i="12"/>
  <c r="K110" i="12"/>
  <c r="O110" i="12"/>
  <c r="Q110" i="12"/>
  <c r="V110" i="12"/>
  <c r="G111" i="12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AF121" i="12"/>
  <c r="I20" i="1"/>
  <c r="M25" i="12" l="1"/>
  <c r="M24" i="12" s="1"/>
  <c r="K89" i="12"/>
  <c r="K98" i="12"/>
  <c r="Q116" i="12"/>
  <c r="Q51" i="12"/>
  <c r="I109" i="12"/>
  <c r="I116" i="12"/>
  <c r="K109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6" i="12"/>
  <c r="Q109" i="12"/>
  <c r="G41" i="1"/>
  <c r="G39" i="1"/>
  <c r="G42" i="1" s="1"/>
  <c r="G25" i="1" s="1"/>
  <c r="A25" i="1" s="1"/>
  <c r="A26" i="1" s="1"/>
  <c r="G26" i="1" s="1"/>
  <c r="K116" i="12"/>
  <c r="G107" i="12"/>
  <c r="I62" i="1" s="1"/>
  <c r="I18" i="1" s="1"/>
  <c r="V98" i="12"/>
  <c r="V89" i="12"/>
  <c r="O68" i="12"/>
  <c r="I51" i="12"/>
  <c r="O51" i="12"/>
  <c r="O8" i="12"/>
  <c r="G40" i="1"/>
  <c r="V116" i="12"/>
  <c r="V109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09" i="12"/>
  <c r="G109" i="12"/>
  <c r="I63" i="1" s="1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16" i="12"/>
  <c r="AE121" i="12"/>
  <c r="G116" i="12"/>
  <c r="I64" i="1" s="1"/>
  <c r="I19" i="1" s="1"/>
  <c r="M111" i="12"/>
  <c r="M109" i="12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F40" i="1"/>
  <c r="H40" i="1" s="1"/>
  <c r="I40" i="1" s="1"/>
  <c r="F39" i="1"/>
  <c r="F41" i="1"/>
  <c r="H41" i="1" s="1"/>
  <c r="I41" i="1" s="1"/>
  <c r="I16" i="1" l="1"/>
  <c r="I21" i="1" s="1"/>
  <c r="I65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4" i="1"/>
  <c r="J53" i="1"/>
  <c r="J58" i="1"/>
  <c r="J50" i="1"/>
  <c r="J60" i="1"/>
  <c r="J54" i="1"/>
  <c r="J62" i="1"/>
  <c r="J51" i="1"/>
  <c r="J59" i="1"/>
  <c r="J52" i="1"/>
  <c r="J57" i="1"/>
  <c r="J61" i="1"/>
  <c r="J63" i="1"/>
  <c r="J55" i="1"/>
  <c r="J49" i="1"/>
  <c r="J56" i="1"/>
  <c r="J65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<sst xmlns="http://schemas.openxmlformats.org/spreadsheetml/2006/main" count="738" uniqueCount="316">
  <si>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</si>
  <si>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</si>
  <si>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</si>
  <si>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</si>
  <si>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</si>
  <si>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</si>
  <si>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</si>
  <si>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</si>
  <si>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</si>
  <si>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</si>
  <si>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</si>
  <si>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</si>
  <si>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</si>
  <si>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</si>
  <si>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</si>
  <si>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</si>
  <si>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</si>
  <si>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</si>
  <si>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</si>
  <si>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</si>
  <si>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</si>
  <si>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</si>
  <si>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</si>
  <si>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</si>
  <si>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</si>
  <si>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</si>
  <si>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</si>
  <si>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</si>
  <si>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</si>
  <si>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</si>
  <si>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</si>
  <si>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</si>
  <si>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</si>
  <si>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</si>
  <si>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</si>
  <si>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</si>
  <si>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</si>
  <si>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</si>
  <si>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</si>
  <si>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</si>
  <si>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</si>
  <si>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</si>
  <si>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</si>
  <si>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</si>
  <si>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</si>
  <si>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</si>
  <si>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</si>
  <si>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</si>
  <si>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</si>
  <si>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</si>
  <si>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</si>
  <si>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</si>
  <si>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</si>
  <si>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</si>
  <si>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</si>
  <si>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</si>
  <si>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</si>
  <si>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</si>
  <si>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</si>
  <si>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</si>
  <si>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</si>
  <si>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</si>
  <si>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</si>
  <si>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</si>
  <si>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</si>
  <si>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</si>
  <si>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</si>
  <si>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</si>
  <si>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</si>
  <si>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</si>
  <si>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</si>
  <si>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</si>
  <si>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</si>
  <si>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</si>
  <si>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</si>
  <si>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</si>
  <si>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</si>
  <si>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</si>
  <si>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</si>
  <si>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</si>
  <si>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</si>
  <si>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</si>
  <si>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</si>
  <si>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</si>
  <si>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</si>
  <si>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</si>
  <si>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</si>
  <si>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</si>
  <si>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</si>
  <si>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</si>
  <si>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</si>
  <si>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</si>
  <si>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</si>
  <si>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</si>
  <si>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</si>
  <si>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</si>
  <si>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</si>
  <si>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</si>
  <si>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</si>
  <si>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</si>
  <si>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</si>
  <si>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</si>
  <si>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</si>
  <si>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</si>
  <si>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</si>
  <si>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</si>
  <si>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</si>
  <si>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</si>
  <si>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</si>
  <si>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</si>
  <si>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</si>
  <si>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</si>
  <si>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</si>
  <si>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</si>
  <si>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</si>
  <si>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</si>
  <si>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</si>
  <si>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</si>
  <si>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</si>
  <si>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</si>
  <si>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</si>
  <si>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</si>
  <si>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</si>
  <si>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</si>
  <si>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</si>
  <si>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</si>
  <si>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</si>
  <si>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</si>
  <si>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</si>
  <si>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</si>
  <si>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</si>
  <si>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</si>
  <si>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</si>
  <si>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</si>
  <si>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</si>
  <si>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</si>
  <si>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</si>
  <si>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</si>
  <si>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</si>
  <si>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</si>
  <si>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</si>
  <si>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</si>
  <si>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</si>
  <si>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</si>
  <si>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</si>
  <si>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</si>
  <si>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</si>
  <si>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</si>
  <si>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</si>
  <si>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</si>
  <si>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</si>
  <si>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</si>
  <si>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</si>
  <si>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</si>
  <si>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</si>
  <si>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</si>
  <si>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</si>
  <si>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</si>
  <si>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</si>
  <si>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</si>
  <si>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</si>
  <si>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</si>
  <si>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</si>
  <si>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</si>
  <si>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</si>
  <si>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</si>
  <si>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</si>
  <si>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</si>
  <si>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</si>
  <si>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</si>
  <si>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</si>
  <si>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</si>
  <si>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</si>
  <si>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</si>
  <si>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</si>
  <si>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</si>
  <si>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</si>
  <si>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</si>
  <si>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</si>
  <si>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</si>
  <si>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</si>
  <si>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</si>
  <si>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</si>
  <si>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</si>
  <si>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</si>
  <si>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</si>
  <si>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</si>
  <si>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</si>
  <si>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</si>
  <si>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</si>
  <si>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</si>
  <si>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</si>
  <si>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</si>
  <si>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</si>
  <si>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</si>
  <si>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</si>
  <si>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</si>
  <si>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</si>
  <si>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</si>
  <si>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</si>
  <si>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</si>
  <si>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</si>
  <si>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</si>
  <si>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</si>
  <si>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</si>
  <si>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</si>
  <si>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</si>
  <si>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</si>
  <si>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</si>
  <si>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</si>
  <si>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</si>
  <si>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</si>
  <si>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</si>
  <si>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</si>
  <si>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</si>
  <si>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</si>
  <si>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</si>
  <si>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</si>
  <si>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</si>
  <si>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</si>
  <si>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</si>
  <si>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</si>
  <si>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</si>
  <si>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</si>
  <si>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</si>
  <si>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</si>
  <si>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</si>
  <si>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</si>
  <si>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</si>
  <si>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</si>
  <si>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</si>
  <si>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</si>
  <si>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</si>
  <si>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</si>
  <si>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</si>
  <si>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</si>
  <si>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</si>
  <si>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</si>
  <si>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</si>
  <si>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</si>
  <si>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</si>
  <si>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Dřez kuchyňský s odkapávací plochou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</si>
  <si>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</si>
  <si>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</si>
  <si>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</si>
  <si>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</si>
  <si>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</si>
  <si>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</si>
  <si>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</si>
  <si>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</si>
  <si>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</si>
  <si>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</si>
  <si>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</si>
  <si>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</si>
  <si>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</si>
  <si>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</si>
  <si>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</si>
  <si>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</si>
  <si>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</si>
  <si>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</si>
  <si>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</si>
  <si>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</si>
  <si>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</si>
  <si>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</si>
  <si>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</si>
  <si>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</si>
  <si>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</si>
  <si>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</si>
  <si>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</si>
  <si>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</si>
  <si>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</si>
  <si>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</si>
  <si>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</si>
  <si>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21-1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</si>
  <si>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</si>
  <si>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</si>
  <si>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</si>
  <si>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</si>
  <si>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</si>
  <si>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</si>
  <si>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</si>
  <si>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</si>
  <si>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</si>
  <si>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</si>
  <si>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</si>
  <si>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</si>
  <si>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</si>
  <si>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</si>
  <si>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</si>
  <si>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</si>
  <si>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</si>
  <si>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</si>
  <si>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</si>
  <si>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</si>
  <si>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</si>
  <si>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</si>
  <si>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</si>
  <si>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</si>
  <si>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</si>
  <si>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</si>
  <si>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</si>
  <si>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</si>
  <si>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</si>
  <si>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</si>
  <si>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</si>
  <si>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</si>
  <si>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Nohy k vaně</t>
  </si>
  <si>
    <t xml:space="preserve">Rozpočet Volgogradská </t>
  </si>
  <si>
    <t>D+M Revizní dvířka např.HACO do  SDK příčky, 800x800 mm</t>
  </si>
  <si>
    <t>Stěrka hydroizolační těsnicí hmotou,např. Aquafin 2 K, proti vlhkosti</t>
  </si>
  <si>
    <t>WC KOMBI s úsporným splachováním</t>
  </si>
  <si>
    <t>Dodání a montáž zárubní a dveří např.SAPELLI - odhad, dle výběru stavebníka (š.70cm)</t>
  </si>
  <si>
    <t>Obklad vnitř.stěn,keram.režný,hladký, MC, 30x20 cm</t>
  </si>
  <si>
    <t xml:space="preserve">Obkládačka pórov. 300x200x6,8 </t>
  </si>
  <si>
    <t>D+M elektroinstalacnich praci vč.revize</t>
  </si>
  <si>
    <t>Rozpočet Volgogradská 145,b.4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</si>
</sst>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6" borderId="6" xfId="0" applyNumberFormat="1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6" borderId="12" xfId="0" applyNumberFormat="1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homes3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32" zoomScaleNormal="100" zoomScaleSheetLayoutView="75" workbookViewId="0">
      <selection activeCell="B62" sqref="B62:J6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307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SUMIF(F49:F64,A16,I49:I64)+SUMIF(F49:F64,"PSU",I49:I64)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SUMIF(F49:F64,A17,I49:I64)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SUMIF(F49:F64,A18,I49:I64)</f>
        <v>0</v>
      </c>
      <c r="J18" s="211"/>
    </row>
    <row r="19" spans="1:10" ht="23.25" customHeight="1" x14ac:dyDescent="0.2">
      <c r="A19" s="141" t="s">
        <v>88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SUMIF(F49:F64,A19,I49:I64)</f>
        <v>0</v>
      </c>
      <c r="J19" s="211"/>
    </row>
    <row r="20" spans="1:10" ht="23.25" customHeight="1" x14ac:dyDescent="0.2">
      <c r="A20" s="141" t="s">
        <v>89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SUMIF(F49:F64,A20,I49:I64)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43430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Pol'!AE121</f>
        <v>0</v>
      </c>
      <c r="G39" s="106">
        <f>'01 02 Pol'!AF121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Pol'!AE121</f>
        <v>0</v>
      </c>
      <c r="G40" s="111">
        <f>'01 02 Pol'!AF121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Pol'!AE121</f>
        <v>0</v>
      </c>
      <c r="G41" s="107">
        <f>'01 02 Pol'!AF121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IF(I65=0,"",I49/I65*100)</f>
        <v/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IF(I65=0,"",I50/I65*100)</f>
        <v/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IF(I65=0,"",I51/I65*100)</f>
        <v/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IF(I65=0,"",I52/I65*100)</f>
        <v/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IF(I65=0,"",I53/I65*100)</f>
        <v/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IF(I65=0,"",I54/I65*100)</f>
        <v/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IF(I65=0,"",I55/I65*100)</f>
        <v/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IF(I65=0,"",I56/I65*100)</f>
        <v/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IF(I65=0,"",I57/I65*100)</f>
        <v/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IF(I65=0,"",I58/I65*100)</f>
        <v/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IF(I65=0,"",I59/I65*100)</f>
        <v/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IF(I65=0,"",I60/I65*100)</f>
        <v/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IF(I65=0,"",I61/I65*100)</f>
        <v/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28</v>
      </c>
      <c r="G62" s="138"/>
      <c r="H62" s="138"/>
      <c r="I62" s="138">
        <f>'01 02 Pol'!G107</f>
        <v>0</v>
      </c>
      <c r="J62" s="135" t="str">
        <f>IF(I65=0,"",I62/I65*100)</f>
        <v/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87</v>
      </c>
      <c r="G63" s="138"/>
      <c r="H63" s="138"/>
      <c r="I63" s="138">
        <f>'01 02 Pol'!G109</f>
        <v>0</v>
      </c>
      <c r="J63" s="135" t="str">
        <f>IF(I65=0,"",I63/I65*100)</f>
        <v/>
      </c>
    </row>
    <row r="64" spans="1:10" ht="25.5" customHeight="1" x14ac:dyDescent="0.2">
      <c r="A64" s="127"/>
      <c r="B64" s="132" t="s">
        <v>88</v>
      </c>
      <c r="C64" s="195" t="s">
        <v>29</v>
      </c>
      <c r="D64" s="196"/>
      <c r="E64" s="196"/>
      <c r="F64" s="137" t="s">
        <v>88</v>
      </c>
      <c r="G64" s="138"/>
      <c r="H64" s="138"/>
      <c r="I64" s="138">
        <f>'01 02 Pol'!G116</f>
        <v>0</v>
      </c>
      <c r="J64" s="135" t="str">
        <f>IF(I65=0,"",I64/I65*100)</f>
        <v/>
      </c>
    </row>
    <row r="65" spans="1:10" ht="25.5" customHeight="1" x14ac:dyDescent="0.2">
      <c r="A65" s="128"/>
      <c r="B65" s="133" t="s">
        <v>1</v>
      </c>
      <c r="C65" s="133"/>
      <c r="D65" s="134"/>
      <c r="E65" s="134"/>
      <c r="F65" s="139"/>
      <c r="G65" s="140"/>
      <c r="H65" s="140"/>
      <c r="I65" s="140">
        <f>SUM(I49:I64)</f>
        <v>0</v>
      </c>
      <c r="J65" s="136">
        <f>SUM(J49:J64)</f>
        <v>0</v>
      </c>
    </row>
    <row r="66" spans="1:10" x14ac:dyDescent="0.2">
      <c r="F66" s="92"/>
      <c r="G66" s="91"/>
      <c r="H66" s="92"/>
      <c r="I66" s="91"/>
      <c r="J66" s="93"/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4:E64"/>
    <mergeCell ref="C60:E60"/>
    <mergeCell ref="C61:E61"/>
    <mergeCell ref="C62:E62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6"/>
  <sheetViews>
    <sheetView tabSelected="1" workbookViewId="0">
      <pane ySplit="7" topLeftCell="A92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90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91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91</v>
      </c>
      <c r="AG3" t="s">
        <v>92</v>
      </c>
    </row>
    <row r="4" spans="1:60" ht="24.95" customHeight="1" x14ac:dyDescent="0.2">
      <c r="A4" s="144" t="s">
        <v>10</v>
      </c>
      <c r="B4" s="145" t="s">
        <v>43</v>
      </c>
      <c r="C4" s="258" t="s">
        <v>315</v>
      </c>
      <c r="D4" s="259"/>
      <c r="E4" s="259"/>
      <c r="F4" s="259"/>
      <c r="G4" s="260"/>
      <c r="AG4" t="s">
        <v>93</v>
      </c>
    </row>
    <row r="5" spans="1:60" x14ac:dyDescent="0.2">
      <c r="D5" s="142"/>
    </row>
    <row r="6" spans="1:60" ht="38.25" x14ac:dyDescent="0.2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31</v>
      </c>
      <c r="H6" s="150" t="s">
        <v>32</v>
      </c>
      <c r="I6" s="150" t="s">
        <v>100</v>
      </c>
      <c r="J6" s="150" t="s">
        <v>33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114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115</v>
      </c>
    </row>
    <row r="9" spans="1:60" ht="22.5" outlineLevel="1" x14ac:dyDescent="0.2">
      <c r="A9" s="172">
        <v>1</v>
      </c>
      <c r="B9" s="173" t="s">
        <v>116</v>
      </c>
      <c r="C9" s="187" t="s">
        <v>117</v>
      </c>
      <c r="D9" s="174" t="s">
        <v>118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119</v>
      </c>
      <c r="T9" s="161" t="s">
        <v>119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121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125</v>
      </c>
      <c r="D12" s="174" t="s">
        <v>118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119</v>
      </c>
      <c r="T12" s="161" t="s">
        <v>119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127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128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129</v>
      </c>
      <c r="C15" s="187" t="s">
        <v>130</v>
      </c>
      <c r="D15" s="174" t="s">
        <v>118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131</v>
      </c>
      <c r="T15" s="161" t="s">
        <v>132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133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134</v>
      </c>
      <c r="C17" s="187" t="s">
        <v>135</v>
      </c>
      <c r="D17" s="174" t="s">
        <v>118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119</v>
      </c>
      <c r="T17" s="161" t="s">
        <v>119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136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137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138</v>
      </c>
      <c r="C20" s="189" t="s">
        <v>139</v>
      </c>
      <c r="D20" s="180" t="s">
        <v>140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119</v>
      </c>
      <c r="T20" s="161" t="s">
        <v>119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114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115</v>
      </c>
    </row>
    <row r="22" spans="1:60" outlineLevel="1" x14ac:dyDescent="0.2">
      <c r="A22" s="172">
        <v>6</v>
      </c>
      <c r="B22" s="173" t="s">
        <v>141</v>
      </c>
      <c r="C22" s="187" t="s">
        <v>142</v>
      </c>
      <c r="D22" s="174" t="s">
        <v>118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119</v>
      </c>
      <c r="T22" s="161" t="s">
        <v>119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143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122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114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115</v>
      </c>
    </row>
    <row r="25" spans="1:60" outlineLevel="1" x14ac:dyDescent="0.2">
      <c r="A25" s="178">
        <v>7</v>
      </c>
      <c r="B25" s="179" t="s">
        <v>144</v>
      </c>
      <c r="C25" s="189" t="s">
        <v>145</v>
      </c>
      <c r="D25" s="180" t="s">
        <v>118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119</v>
      </c>
      <c r="T25" s="161" t="s">
        <v>119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114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115</v>
      </c>
    </row>
    <row r="27" spans="1:60" outlineLevel="1" x14ac:dyDescent="0.2">
      <c r="A27" s="172">
        <v>8</v>
      </c>
      <c r="B27" s="173" t="s">
        <v>146</v>
      </c>
      <c r="C27" s="187" t="s">
        <v>147</v>
      </c>
      <c r="D27" s="174" t="s">
        <v>118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119</v>
      </c>
      <c r="T27" s="161" t="s">
        <v>119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148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122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149</v>
      </c>
      <c r="C29" s="189" t="s">
        <v>150</v>
      </c>
      <c r="D29" s="180" t="s">
        <v>118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119</v>
      </c>
      <c r="T29" s="161" t="s">
        <v>119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151</v>
      </c>
      <c r="C30" s="189" t="s">
        <v>152</v>
      </c>
      <c r="D30" s="180" t="s">
        <v>153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119</v>
      </c>
      <c r="T30" s="161" t="s">
        <v>119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154</v>
      </c>
      <c r="C31" s="187" t="s">
        <v>155</v>
      </c>
      <c r="D31" s="174" t="s">
        <v>118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119</v>
      </c>
      <c r="T31" s="161" t="s">
        <v>119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156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122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140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167</v>
      </c>
      <c r="C36" s="189" t="s">
        <v>308</v>
      </c>
      <c r="D36" s="180" t="s">
        <v>140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126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140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114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115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119</v>
      </c>
      <c r="T39" s="161" t="s">
        <v>119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114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115</v>
      </c>
    </row>
    <row r="41" spans="1:60" ht="22.5" outlineLevel="1" x14ac:dyDescent="0.2">
      <c r="A41" s="172">
        <v>18</v>
      </c>
      <c r="B41" s="173" t="s">
        <v>174</v>
      </c>
      <c r="C41" s="187" t="s">
        <v>309</v>
      </c>
      <c r="D41" s="174" t="s">
        <v>118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119</v>
      </c>
      <c r="T41" s="161" t="s">
        <v>119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176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122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177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114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115</v>
      </c>
    </row>
    <row r="45" spans="1:60" outlineLevel="1" x14ac:dyDescent="0.2">
      <c r="A45" s="178">
        <v>19</v>
      </c>
      <c r="B45" s="179" t="s">
        <v>178</v>
      </c>
      <c r="C45" s="189" t="s">
        <v>179</v>
      </c>
      <c r="D45" s="180" t="s">
        <v>153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119</v>
      </c>
      <c r="T45" s="161" t="s">
        <v>119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180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181</v>
      </c>
      <c r="C46" s="189" t="s">
        <v>182</v>
      </c>
      <c r="D46" s="180" t="s">
        <v>153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119</v>
      </c>
      <c r="T46" s="161" t="s">
        <v>119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180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183</v>
      </c>
      <c r="C47" s="189" t="s">
        <v>184</v>
      </c>
      <c r="D47" s="180" t="s">
        <v>153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119</v>
      </c>
      <c r="T47" s="161" t="s">
        <v>119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185</v>
      </c>
      <c r="C48" s="189" t="s">
        <v>186</v>
      </c>
      <c r="D48" s="180" t="s">
        <v>140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119</v>
      </c>
      <c r="T48" s="161" t="s">
        <v>119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180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187</v>
      </c>
      <c r="C49" s="187" t="s">
        <v>188</v>
      </c>
      <c r="D49" s="174" t="s">
        <v>140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189</v>
      </c>
      <c r="C50" s="190" t="s">
        <v>190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119</v>
      </c>
      <c r="T50" s="161" t="s">
        <v>119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191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114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115</v>
      </c>
    </row>
    <row r="52" spans="1:60" outlineLevel="1" x14ac:dyDescent="0.2">
      <c r="A52" s="178">
        <v>25</v>
      </c>
      <c r="B52" s="179" t="s">
        <v>192</v>
      </c>
      <c r="C52" s="189" t="s">
        <v>193</v>
      </c>
      <c r="D52" s="180" t="s">
        <v>140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119</v>
      </c>
      <c r="T52" s="161" t="s">
        <v>119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180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194</v>
      </c>
      <c r="C53" s="189" t="s">
        <v>195</v>
      </c>
      <c r="D53" s="180" t="s">
        <v>140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119</v>
      </c>
      <c r="T53" s="161" t="s">
        <v>119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180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196</v>
      </c>
      <c r="C54" s="189" t="s">
        <v>197</v>
      </c>
      <c r="D54" s="180" t="s">
        <v>153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119</v>
      </c>
      <c r="T54" s="161" t="s">
        <v>119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180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198</v>
      </c>
      <c r="C55" s="189" t="s">
        <v>199</v>
      </c>
      <c r="D55" s="180" t="s">
        <v>153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119</v>
      </c>
      <c r="T55" s="161" t="s">
        <v>119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200</v>
      </c>
      <c r="C56" s="189" t="s">
        <v>201</v>
      </c>
      <c r="D56" s="180" t="s">
        <v>140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119</v>
      </c>
      <c r="T56" s="161" t="s">
        <v>119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180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202</v>
      </c>
      <c r="C57" s="189" t="s">
        <v>203</v>
      </c>
      <c r="D57" s="180" t="s">
        <v>204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119</v>
      </c>
      <c r="T57" s="161" t="s">
        <v>119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180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205</v>
      </c>
      <c r="C58" s="189" t="s">
        <v>206</v>
      </c>
      <c r="D58" s="180" t="s">
        <v>140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119</v>
      </c>
      <c r="T58" s="161" t="s">
        <v>119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180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207</v>
      </c>
      <c r="C59" s="189" t="s">
        <v>208</v>
      </c>
      <c r="D59" s="180" t="s">
        <v>153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119</v>
      </c>
      <c r="T59" s="161" t="s">
        <v>119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180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209</v>
      </c>
      <c r="C60" s="189" t="s">
        <v>210</v>
      </c>
      <c r="D60" s="180" t="s">
        <v>153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119</v>
      </c>
      <c r="T60" s="161" t="s">
        <v>119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180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211</v>
      </c>
      <c r="D61" s="174" t="s">
        <v>153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120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212</v>
      </c>
      <c r="C62" s="190" t="s">
        <v>213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119</v>
      </c>
      <c r="T62" s="161" t="s">
        <v>119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114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115</v>
      </c>
    </row>
    <row r="64" spans="1:60" outlineLevel="1" x14ac:dyDescent="0.2">
      <c r="A64" s="178">
        <v>36</v>
      </c>
      <c r="B64" s="179" t="s">
        <v>214</v>
      </c>
      <c r="C64" s="189" t="s">
        <v>215</v>
      </c>
      <c r="D64" s="180" t="s">
        <v>153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119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126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216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120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120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119</v>
      </c>
      <c r="T67" s="161" t="s">
        <v>119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114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115</v>
      </c>
    </row>
    <row r="69" spans="1:60" outlineLevel="1" x14ac:dyDescent="0.2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119</v>
      </c>
      <c r="T69" s="161" t="s">
        <v>119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120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119</v>
      </c>
      <c r="T70" s="161" t="s">
        <v>119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120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119</v>
      </c>
      <c r="T71" s="161" t="s">
        <v>119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180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119</v>
      </c>
      <c r="T72" s="161" t="s">
        <v>119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230</v>
      </c>
      <c r="C73" s="189" t="s">
        <v>231</v>
      </c>
      <c r="D73" s="180" t="s">
        <v>140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119</v>
      </c>
      <c r="T73" s="161" t="s">
        <v>119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120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232</v>
      </c>
      <c r="C74" s="189" t="s">
        <v>233</v>
      </c>
      <c r="D74" s="180" t="s">
        <v>140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119</v>
      </c>
      <c r="T74" s="161" t="s">
        <v>119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180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234</v>
      </c>
      <c r="C75" s="189" t="s">
        <v>235</v>
      </c>
      <c r="D75" s="180" t="s">
        <v>140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119</v>
      </c>
      <c r="T75" s="161" t="s">
        <v>119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180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236</v>
      </c>
      <c r="C76" s="189" t="s">
        <v>237</v>
      </c>
      <c r="D76" s="180" t="s">
        <v>140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119</v>
      </c>
      <c r="T76" s="161" t="s">
        <v>119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238</v>
      </c>
      <c r="C77" s="189" t="s">
        <v>299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239</v>
      </c>
      <c r="C78" s="189" t="s">
        <v>300</v>
      </c>
      <c r="D78" s="180" t="s">
        <v>140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126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240</v>
      </c>
      <c r="C79" s="189" t="s">
        <v>241</v>
      </c>
      <c r="D79" s="180" t="s">
        <v>140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160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126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242</v>
      </c>
      <c r="C80" s="189" t="s">
        <v>301</v>
      </c>
      <c r="D80" s="180" t="s">
        <v>140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120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243</v>
      </c>
      <c r="C81" s="189" t="s">
        <v>244</v>
      </c>
      <c r="D81" s="180" t="s">
        <v>140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166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120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245</v>
      </c>
      <c r="C82" s="189" t="s">
        <v>310</v>
      </c>
      <c r="D82" s="180" t="s">
        <v>140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120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242</v>
      </c>
      <c r="C83" s="189" t="s">
        <v>246</v>
      </c>
      <c r="D83" s="180" t="s">
        <v>140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247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242</v>
      </c>
      <c r="C84" s="189" t="s">
        <v>302</v>
      </c>
      <c r="D84" s="180" t="s">
        <v>140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247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242</v>
      </c>
      <c r="C85" s="187" t="s">
        <v>306</v>
      </c>
      <c r="D85" s="174" t="s">
        <v>140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159</v>
      </c>
      <c r="T85" s="161" t="s">
        <v>160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247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248</v>
      </c>
      <c r="C86" s="190" t="s">
        <v>249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119</v>
      </c>
      <c r="T86" s="161" t="s">
        <v>119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191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114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115</v>
      </c>
    </row>
    <row r="88" spans="1:60" ht="22.5" outlineLevel="1" x14ac:dyDescent="0.2">
      <c r="A88" s="178">
        <v>58</v>
      </c>
      <c r="B88" s="179" t="s">
        <v>250</v>
      </c>
      <c r="C88" s="189" t="s">
        <v>311</v>
      </c>
      <c r="D88" s="180" t="s">
        <v>140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159</v>
      </c>
      <c r="T88" s="161" t="s">
        <v>160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251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114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115</v>
      </c>
    </row>
    <row r="90" spans="1:60" outlineLevel="1" x14ac:dyDescent="0.2">
      <c r="A90" s="172">
        <v>59</v>
      </c>
      <c r="B90" s="173" t="s">
        <v>252</v>
      </c>
      <c r="C90" s="187" t="s">
        <v>253</v>
      </c>
      <c r="D90" s="174" t="s">
        <v>118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119</v>
      </c>
      <c r="T90" s="161" t="s">
        <v>119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180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254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255</v>
      </c>
      <c r="C92" s="189" t="s">
        <v>256</v>
      </c>
      <c r="D92" s="180" t="s">
        <v>118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257</v>
      </c>
      <c r="T92" s="161" t="s">
        <v>257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180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258</v>
      </c>
      <c r="C93" s="187" t="s">
        <v>303</v>
      </c>
      <c r="D93" s="174" t="s">
        <v>118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119</v>
      </c>
      <c r="T93" s="161" t="s">
        <v>119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180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254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259</v>
      </c>
      <c r="C95" s="187" t="s">
        <v>304</v>
      </c>
      <c r="D95" s="174" t="s">
        <v>118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159</v>
      </c>
      <c r="T95" s="161" t="s">
        <v>166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120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260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122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261</v>
      </c>
      <c r="C97" s="190" t="s">
        <v>262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119</v>
      </c>
      <c r="T97" s="161" t="s">
        <v>119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191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114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115</v>
      </c>
    </row>
    <row r="99" spans="1:60" ht="22.5" outlineLevel="1" x14ac:dyDescent="0.2">
      <c r="A99" s="172">
        <v>64</v>
      </c>
      <c r="B99" s="173" t="s">
        <v>263</v>
      </c>
      <c r="C99" s="187" t="s">
        <v>305</v>
      </c>
      <c r="D99" s="174" t="s">
        <v>118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119</v>
      </c>
      <c r="T99" s="161" t="s">
        <v>119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180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264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265</v>
      </c>
      <c r="C101" s="187" t="s">
        <v>312</v>
      </c>
      <c r="D101" s="174" t="s">
        <v>118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119</v>
      </c>
      <c r="T101" s="161" t="s">
        <v>119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180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264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122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266</v>
      </c>
      <c r="C103" s="189" t="s">
        <v>267</v>
      </c>
      <c r="D103" s="180" t="s">
        <v>153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119</v>
      </c>
      <c r="T103" s="161" t="s">
        <v>119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180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268</v>
      </c>
      <c r="C104" s="187" t="s">
        <v>313</v>
      </c>
      <c r="D104" s="174" t="s">
        <v>118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269</v>
      </c>
      <c r="S104" s="161" t="s">
        <v>119</v>
      </c>
      <c r="T104" s="161" t="s">
        <v>160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251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270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122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271</v>
      </c>
      <c r="C106" s="190" t="s">
        <v>272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119</v>
      </c>
      <c r="T106" s="161" t="s">
        <v>119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191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114</v>
      </c>
      <c r="B107" s="167" t="s">
        <v>83</v>
      </c>
      <c r="C107" s="186" t="s">
        <v>84</v>
      </c>
      <c r="D107" s="168"/>
      <c r="E107" s="169"/>
      <c r="F107" s="170"/>
      <c r="G107" s="171">
        <f>SUMIF(AG108:AG108,"&lt;&gt;NOR",G108:G108)</f>
        <v>0</v>
      </c>
      <c r="H107" s="165"/>
      <c r="I107" s="165">
        <f>SUM(I108:I108)</f>
        <v>0</v>
      </c>
      <c r="J107" s="165"/>
      <c r="K107" s="165">
        <f>SUM(K108:K108)</f>
        <v>0</v>
      </c>
      <c r="L107" s="165"/>
      <c r="M107" s="165">
        <f>SUM(M108:M108)</f>
        <v>0</v>
      </c>
      <c r="N107" s="165"/>
      <c r="O107" s="165">
        <f>SUM(O108:O108)</f>
        <v>0</v>
      </c>
      <c r="P107" s="165"/>
      <c r="Q107" s="165">
        <f>SUM(Q108:Q108)</f>
        <v>0</v>
      </c>
      <c r="R107" s="165"/>
      <c r="S107" s="165"/>
      <c r="T107" s="165"/>
      <c r="U107" s="165"/>
      <c r="V107" s="165">
        <f>SUM(V108:V108)</f>
        <v>0</v>
      </c>
      <c r="W107" s="165"/>
      <c r="AG107" t="s">
        <v>115</v>
      </c>
    </row>
    <row r="108" spans="1:60" outlineLevel="1" x14ac:dyDescent="0.2">
      <c r="A108" s="178">
        <v>69</v>
      </c>
      <c r="B108" s="179" t="s">
        <v>273</v>
      </c>
      <c r="C108" s="189" t="s">
        <v>314</v>
      </c>
      <c r="D108" s="180" t="s">
        <v>163</v>
      </c>
      <c r="E108" s="181">
        <v>1</v>
      </c>
      <c r="F108" s="182"/>
      <c r="G108" s="183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0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159</v>
      </c>
      <c r="T108" s="161" t="s">
        <v>160</v>
      </c>
      <c r="U108" s="161">
        <v>0</v>
      </c>
      <c r="V108" s="161">
        <f>ROUND(E108*U108,2)</f>
        <v>0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120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x14ac:dyDescent="0.2">
      <c r="A109" s="166" t="s">
        <v>114</v>
      </c>
      <c r="B109" s="167" t="s">
        <v>85</v>
      </c>
      <c r="C109" s="186" t="s">
        <v>86</v>
      </c>
      <c r="D109" s="168"/>
      <c r="E109" s="169"/>
      <c r="F109" s="170"/>
      <c r="G109" s="171">
        <f>SUMIF(AG110:AG115,"&lt;&gt;NOR",G110:G115)</f>
        <v>0</v>
      </c>
      <c r="H109" s="165"/>
      <c r="I109" s="165">
        <f>SUM(I110:I115)</f>
        <v>0</v>
      </c>
      <c r="J109" s="165"/>
      <c r="K109" s="165">
        <f>SUM(K110:K115)</f>
        <v>0</v>
      </c>
      <c r="L109" s="165"/>
      <c r="M109" s="165">
        <f>SUM(M110:M115)</f>
        <v>0</v>
      </c>
      <c r="N109" s="165"/>
      <c r="O109" s="165">
        <f>SUM(O110:O115)</f>
        <v>0</v>
      </c>
      <c r="P109" s="165"/>
      <c r="Q109" s="165">
        <f>SUM(Q110:Q115)</f>
        <v>0</v>
      </c>
      <c r="R109" s="165"/>
      <c r="S109" s="165"/>
      <c r="T109" s="165"/>
      <c r="U109" s="165"/>
      <c r="V109" s="165">
        <f>SUM(V110:V115)</f>
        <v>7.68</v>
      </c>
      <c r="W109" s="165"/>
      <c r="AG109" t="s">
        <v>115</v>
      </c>
    </row>
    <row r="110" spans="1:60" outlineLevel="1" x14ac:dyDescent="0.2">
      <c r="A110" s="178">
        <v>70</v>
      </c>
      <c r="B110" s="179" t="s">
        <v>274</v>
      </c>
      <c r="C110" s="189" t="s">
        <v>275</v>
      </c>
      <c r="D110" s="180" t="s">
        <v>172</v>
      </c>
      <c r="E110" s="181">
        <v>1.774</v>
      </c>
      <c r="F110" s="182"/>
      <c r="G110" s="183">
        <f t="shared" ref="G110:G115" si="21">ROUND(E110*F110,2)</f>
        <v>0</v>
      </c>
      <c r="H110" s="162"/>
      <c r="I110" s="161">
        <f t="shared" ref="I110:I115" si="22">ROUND(E110*H110,2)</f>
        <v>0</v>
      </c>
      <c r="J110" s="162"/>
      <c r="K110" s="161">
        <f t="shared" ref="K110:K115" si="23">ROUND(E110*J110,2)</f>
        <v>0</v>
      </c>
      <c r="L110" s="161">
        <v>15</v>
      </c>
      <c r="M110" s="161">
        <f t="shared" ref="M110:M115" si="24">G110*(1+L110/100)</f>
        <v>0</v>
      </c>
      <c r="N110" s="161">
        <v>0</v>
      </c>
      <c r="O110" s="161">
        <f t="shared" ref="O110:O115" si="25">ROUND(E110*N110,2)</f>
        <v>0</v>
      </c>
      <c r="P110" s="161">
        <v>0</v>
      </c>
      <c r="Q110" s="161">
        <f t="shared" ref="Q110:Q115" si="26">ROUND(E110*P110,2)</f>
        <v>0</v>
      </c>
      <c r="R110" s="161"/>
      <c r="S110" s="161" t="s">
        <v>119</v>
      </c>
      <c r="T110" s="161" t="s">
        <v>119</v>
      </c>
      <c r="U110" s="161">
        <v>0.93300000000000005</v>
      </c>
      <c r="V110" s="161">
        <f t="shared" ref="V110:V115" si="27">ROUND(E110*U110,2)</f>
        <v>1.66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276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8">
        <v>71</v>
      </c>
      <c r="B111" s="179" t="s">
        <v>277</v>
      </c>
      <c r="C111" s="189" t="s">
        <v>278</v>
      </c>
      <c r="D111" s="180" t="s">
        <v>172</v>
      </c>
      <c r="E111" s="181">
        <v>5.3220000000000001</v>
      </c>
      <c r="F111" s="182"/>
      <c r="G111" s="183">
        <f t="shared" si="21"/>
        <v>0</v>
      </c>
      <c r="H111" s="162"/>
      <c r="I111" s="161">
        <f t="shared" si="22"/>
        <v>0</v>
      </c>
      <c r="J111" s="162"/>
      <c r="K111" s="161">
        <f t="shared" si="23"/>
        <v>0</v>
      </c>
      <c r="L111" s="161">
        <v>15</v>
      </c>
      <c r="M111" s="161">
        <f t="shared" si="24"/>
        <v>0</v>
      </c>
      <c r="N111" s="161">
        <v>0</v>
      </c>
      <c r="O111" s="161">
        <f t="shared" si="25"/>
        <v>0</v>
      </c>
      <c r="P111" s="161">
        <v>0</v>
      </c>
      <c r="Q111" s="161">
        <f t="shared" si="26"/>
        <v>0</v>
      </c>
      <c r="R111" s="161"/>
      <c r="S111" s="161" t="s">
        <v>119</v>
      </c>
      <c r="T111" s="161" t="s">
        <v>119</v>
      </c>
      <c r="U111" s="161">
        <v>0.65300000000000002</v>
      </c>
      <c r="V111" s="161">
        <f t="shared" si="27"/>
        <v>3.48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276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78">
        <v>72</v>
      </c>
      <c r="B112" s="179" t="s">
        <v>279</v>
      </c>
      <c r="C112" s="189" t="s">
        <v>280</v>
      </c>
      <c r="D112" s="180" t="s">
        <v>172</v>
      </c>
      <c r="E112" s="181">
        <v>1.774</v>
      </c>
      <c r="F112" s="182"/>
      <c r="G112" s="183">
        <f t="shared" si="21"/>
        <v>0</v>
      </c>
      <c r="H112" s="162"/>
      <c r="I112" s="161">
        <f t="shared" si="22"/>
        <v>0</v>
      </c>
      <c r="J112" s="162"/>
      <c r="K112" s="161">
        <f t="shared" si="23"/>
        <v>0</v>
      </c>
      <c r="L112" s="161">
        <v>15</v>
      </c>
      <c r="M112" s="161">
        <f t="shared" si="24"/>
        <v>0</v>
      </c>
      <c r="N112" s="161">
        <v>0</v>
      </c>
      <c r="O112" s="161">
        <f t="shared" si="25"/>
        <v>0</v>
      </c>
      <c r="P112" s="161">
        <v>0</v>
      </c>
      <c r="Q112" s="161">
        <f t="shared" si="26"/>
        <v>0</v>
      </c>
      <c r="R112" s="161"/>
      <c r="S112" s="161" t="s">
        <v>119</v>
      </c>
      <c r="T112" s="161" t="s">
        <v>119</v>
      </c>
      <c r="U112" s="161">
        <v>0.49</v>
      </c>
      <c r="V112" s="161">
        <f t="shared" si="27"/>
        <v>0.87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276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8">
        <v>73</v>
      </c>
      <c r="B113" s="179" t="s">
        <v>281</v>
      </c>
      <c r="C113" s="189" t="s">
        <v>282</v>
      </c>
      <c r="D113" s="180" t="s">
        <v>172</v>
      </c>
      <c r="E113" s="181">
        <v>15.965999999999999</v>
      </c>
      <c r="F113" s="182"/>
      <c r="G113" s="183">
        <f t="shared" si="21"/>
        <v>0</v>
      </c>
      <c r="H113" s="162"/>
      <c r="I113" s="161">
        <f t="shared" si="22"/>
        <v>0</v>
      </c>
      <c r="J113" s="162"/>
      <c r="K113" s="161">
        <f t="shared" si="23"/>
        <v>0</v>
      </c>
      <c r="L113" s="161">
        <v>15</v>
      </c>
      <c r="M113" s="161">
        <f t="shared" si="24"/>
        <v>0</v>
      </c>
      <c r="N113" s="161">
        <v>0</v>
      </c>
      <c r="O113" s="161">
        <f t="shared" si="25"/>
        <v>0</v>
      </c>
      <c r="P113" s="161">
        <v>0</v>
      </c>
      <c r="Q113" s="161">
        <f t="shared" si="26"/>
        <v>0</v>
      </c>
      <c r="R113" s="161"/>
      <c r="S113" s="161" t="s">
        <v>119</v>
      </c>
      <c r="T113" s="161" t="s">
        <v>119</v>
      </c>
      <c r="U113" s="161">
        <v>0</v>
      </c>
      <c r="V113" s="161">
        <f t="shared" si="27"/>
        <v>0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276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74</v>
      </c>
      <c r="B114" s="179" t="s">
        <v>283</v>
      </c>
      <c r="C114" s="189" t="s">
        <v>284</v>
      </c>
      <c r="D114" s="180" t="s">
        <v>172</v>
      </c>
      <c r="E114" s="181">
        <v>1.774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119</v>
      </c>
      <c r="T114" s="161" t="s">
        <v>119</v>
      </c>
      <c r="U114" s="161">
        <v>0.94199999999999995</v>
      </c>
      <c r="V114" s="161">
        <f t="shared" si="27"/>
        <v>1.67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75</v>
      </c>
      <c r="B115" s="179" t="s">
        <v>285</v>
      </c>
      <c r="C115" s="189" t="s">
        <v>286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119</v>
      </c>
      <c r="T115" s="161" t="s">
        <v>119</v>
      </c>
      <c r="U115" s="161">
        <v>0</v>
      </c>
      <c r="V115" s="161">
        <f t="shared" si="27"/>
        <v>0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276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x14ac:dyDescent="0.2">
      <c r="A116" s="166" t="s">
        <v>114</v>
      </c>
      <c r="B116" s="167" t="s">
        <v>88</v>
      </c>
      <c r="C116" s="186" t="s">
        <v>29</v>
      </c>
      <c r="D116" s="168"/>
      <c r="E116" s="169"/>
      <c r="F116" s="170"/>
      <c r="G116" s="171">
        <f>SUMIF(AG117:AG119,"&lt;&gt;NOR",G117:G119)</f>
        <v>0</v>
      </c>
      <c r="H116" s="165"/>
      <c r="I116" s="165">
        <f>SUM(I117:I119)</f>
        <v>0</v>
      </c>
      <c r="J116" s="165"/>
      <c r="K116" s="165">
        <f>SUM(K117:K119)</f>
        <v>0</v>
      </c>
      <c r="L116" s="165"/>
      <c r="M116" s="165">
        <f>SUM(M117:M119)</f>
        <v>0</v>
      </c>
      <c r="N116" s="165"/>
      <c r="O116" s="165">
        <f>SUM(O117:O119)</f>
        <v>0</v>
      </c>
      <c r="P116" s="165"/>
      <c r="Q116" s="165">
        <f>SUM(Q117:Q119)</f>
        <v>0</v>
      </c>
      <c r="R116" s="165"/>
      <c r="S116" s="165"/>
      <c r="T116" s="165"/>
      <c r="U116" s="165"/>
      <c r="V116" s="165">
        <f>SUM(V117:V119)</f>
        <v>0</v>
      </c>
      <c r="W116" s="165"/>
      <c r="AG116" t="s">
        <v>115</v>
      </c>
    </row>
    <row r="117" spans="1:60" outlineLevel="1" x14ac:dyDescent="0.2">
      <c r="A117" s="178">
        <v>76</v>
      </c>
      <c r="B117" s="179" t="s">
        <v>287</v>
      </c>
      <c r="C117" s="189" t="s">
        <v>288</v>
      </c>
      <c r="D117" s="180" t="s">
        <v>289</v>
      </c>
      <c r="E117" s="181">
        <v>1</v>
      </c>
      <c r="F117" s="182"/>
      <c r="G117" s="183">
        <f>ROUND(E117*F117,2)</f>
        <v>0</v>
      </c>
      <c r="H117" s="162"/>
      <c r="I117" s="161">
        <f>ROUND(E117*H117,2)</f>
        <v>0</v>
      </c>
      <c r="J117" s="162"/>
      <c r="K117" s="161">
        <f>ROUND(E117*J117,2)</f>
        <v>0</v>
      </c>
      <c r="L117" s="161">
        <v>15</v>
      </c>
      <c r="M117" s="161">
        <f>G117*(1+L117/100)</f>
        <v>0</v>
      </c>
      <c r="N117" s="161">
        <v>0</v>
      </c>
      <c r="O117" s="161">
        <f>ROUND(E117*N117,2)</f>
        <v>0</v>
      </c>
      <c r="P117" s="161">
        <v>0</v>
      </c>
      <c r="Q117" s="161">
        <f>ROUND(E117*P117,2)</f>
        <v>0</v>
      </c>
      <c r="R117" s="161"/>
      <c r="S117" s="161" t="s">
        <v>119</v>
      </c>
      <c r="T117" s="161" t="s">
        <v>160</v>
      </c>
      <c r="U117" s="161">
        <v>0</v>
      </c>
      <c r="V117" s="161">
        <f>ROUND(E117*U117,2)</f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290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291</v>
      </c>
      <c r="C118" s="189" t="s">
        <v>292</v>
      </c>
      <c r="D118" s="180" t="s">
        <v>289</v>
      </c>
      <c r="E118" s="181">
        <v>1</v>
      </c>
      <c r="F118" s="182"/>
      <c r="G118" s="183">
        <f>ROUND(E118*F118,2)</f>
        <v>0</v>
      </c>
      <c r="H118" s="162"/>
      <c r="I118" s="161">
        <f>ROUND(E118*H118,2)</f>
        <v>0</v>
      </c>
      <c r="J118" s="162"/>
      <c r="K118" s="161">
        <f>ROUND(E118*J118,2)</f>
        <v>0</v>
      </c>
      <c r="L118" s="161">
        <v>15</v>
      </c>
      <c r="M118" s="161">
        <f>G118*(1+L118/100)</f>
        <v>0</v>
      </c>
      <c r="N118" s="161">
        <v>0</v>
      </c>
      <c r="O118" s="161">
        <f>ROUND(E118*N118,2)</f>
        <v>0</v>
      </c>
      <c r="P118" s="161">
        <v>0</v>
      </c>
      <c r="Q118" s="161">
        <f>ROUND(E118*P118,2)</f>
        <v>0</v>
      </c>
      <c r="R118" s="161"/>
      <c r="S118" s="161" t="s">
        <v>159</v>
      </c>
      <c r="T118" s="161" t="s">
        <v>160</v>
      </c>
      <c r="U118" s="161">
        <v>0</v>
      </c>
      <c r="V118" s="161">
        <f>ROUND(E118*U118,2)</f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290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2">
        <v>78</v>
      </c>
      <c r="B119" s="173" t="s">
        <v>293</v>
      </c>
      <c r="C119" s="187" t="s">
        <v>294</v>
      </c>
      <c r="D119" s="174" t="s">
        <v>289</v>
      </c>
      <c r="E119" s="175">
        <v>1</v>
      </c>
      <c r="F119" s="176"/>
      <c r="G119" s="177">
        <f>ROUND(E119*F119,2)</f>
        <v>0</v>
      </c>
      <c r="H119" s="162"/>
      <c r="I119" s="161">
        <f>ROUND(E119*H119,2)</f>
        <v>0</v>
      </c>
      <c r="J119" s="162"/>
      <c r="K119" s="161">
        <f>ROUND(E119*J119,2)</f>
        <v>0</v>
      </c>
      <c r="L119" s="161">
        <v>15</v>
      </c>
      <c r="M119" s="161">
        <f>G119*(1+L119/100)</f>
        <v>0</v>
      </c>
      <c r="N119" s="161">
        <v>0</v>
      </c>
      <c r="O119" s="161">
        <f>ROUND(E119*N119,2)</f>
        <v>0</v>
      </c>
      <c r="P119" s="161">
        <v>0</v>
      </c>
      <c r="Q119" s="161">
        <f>ROUND(E119*P119,2)</f>
        <v>0</v>
      </c>
      <c r="R119" s="161"/>
      <c r="S119" s="161" t="s">
        <v>159</v>
      </c>
      <c r="T119" s="161" t="s">
        <v>160</v>
      </c>
      <c r="U119" s="161">
        <v>0</v>
      </c>
      <c r="V119" s="161">
        <f>ROUND(E119*U119,2)</f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290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5"/>
      <c r="B120" s="6"/>
      <c r="C120" s="191"/>
      <c r="D120" s="8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AE120">
        <v>15</v>
      </c>
      <c r="AF120">
        <v>21</v>
      </c>
    </row>
    <row r="121" spans="1:60" x14ac:dyDescent="0.2">
      <c r="A121" s="154"/>
      <c r="B121" s="155" t="s">
        <v>31</v>
      </c>
      <c r="C121" s="192"/>
      <c r="D121" s="156"/>
      <c r="E121" s="157"/>
      <c r="F121" s="157"/>
      <c r="G121" s="185">
        <f>G8+G21+G24+G26+G38+G40+G44+G51+G63+G68+G87+G89+G98+G107+G109+G116</f>
        <v>0</v>
      </c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AE121">
        <f>SUMIF(L7:L119,AE120,G7:G119)</f>
        <v>0</v>
      </c>
      <c r="AF121">
        <f>SUMIF(L7:L119,AF120,G7:G119)</f>
        <v>0</v>
      </c>
      <c r="AG121" t="s">
        <v>295</v>
      </c>
    </row>
    <row r="122" spans="1:60" x14ac:dyDescent="0.2">
      <c r="A122" s="5"/>
      <c r="B122" s="6"/>
      <c r="C122" s="191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60" x14ac:dyDescent="0.2">
      <c r="A124" s="261" t="s">
        <v>296</v>
      </c>
      <c r="B124" s="261"/>
      <c r="C124" s="262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60" x14ac:dyDescent="0.2">
      <c r="A125" s="242"/>
      <c r="B125" s="243"/>
      <c r="C125" s="244"/>
      <c r="D125" s="243"/>
      <c r="E125" s="243"/>
      <c r="F125" s="243"/>
      <c r="G125" s="24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G125" t="s">
        <v>297</v>
      </c>
    </row>
    <row r="126" spans="1:60" x14ac:dyDescent="0.2">
      <c r="A126" s="246"/>
      <c r="B126" s="247"/>
      <c r="C126" s="248"/>
      <c r="D126" s="247"/>
      <c r="E126" s="247"/>
      <c r="F126" s="247"/>
      <c r="G126" s="249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46"/>
      <c r="B127" s="247"/>
      <c r="C127" s="248"/>
      <c r="D127" s="247"/>
      <c r="E127" s="247"/>
      <c r="F127" s="247"/>
      <c r="G127" s="249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6"/>
      <c r="B128" s="247"/>
      <c r="C128" s="248"/>
      <c r="D128" s="247"/>
      <c r="E128" s="247"/>
      <c r="F128" s="247"/>
      <c r="G128" s="249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50"/>
      <c r="B129" s="251"/>
      <c r="C129" s="252"/>
      <c r="D129" s="251"/>
      <c r="E129" s="251"/>
      <c r="F129" s="251"/>
      <c r="G129" s="253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5"/>
      <c r="B130" s="6"/>
      <c r="C130" s="191"/>
      <c r="D130" s="8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C131" s="193"/>
      <c r="D131" s="142"/>
      <c r="AG131" t="s">
        <v>298</v>
      </c>
    </row>
    <row r="132" spans="1:33" x14ac:dyDescent="0.2">
      <c r="D132" s="142"/>
    </row>
    <row r="133" spans="1:33" x14ac:dyDescent="0.2">
      <c r="D133" s="142"/>
    </row>
    <row r="134" spans="1:33" x14ac:dyDescent="0.2">
      <c r="D134" s="142"/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</sheetData>
  <mergeCells count="6">
    <mergeCell ref="A125:G129"/>
    <mergeCell ref="A1:G1"/>
    <mergeCell ref="C2:G2"/>
    <mergeCell ref="C3:G3"/>
    <mergeCell ref="C4:G4"/>
    <mergeCell ref="A124:C12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Čihánková Ivana</cp:lastModifiedBy>
  <cp:lastPrinted>2014-02-28T09:52:57Z</cp:lastPrinted>
  <dcterms:created xsi:type="dcterms:W3CDTF">2009-04-08T07:15:50Z</dcterms:created>
  <dcterms:modified xsi:type="dcterms:W3CDTF">2018-11-26T15:25:45Z</dcterms:modified>
</cp:coreProperties>
</file>